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1640" firstSheet="4" activeTab="4"/>
  </bookViews>
  <sheets>
    <sheet name="2013.I.né" sheetId="1" r:id="rId1"/>
    <sheet name="2013.II.né" sheetId="2" r:id="rId2"/>
    <sheet name="2013.III.né" sheetId="3" r:id="rId3"/>
    <sheet name="2013.IV.né" sheetId="4" r:id="rId4"/>
    <sheet name="2015.II.né" sheetId="5" r:id="rId5"/>
  </sheets>
  <definedNames>
    <definedName name="_xlnm.Print_Area" localSheetId="0">'2013.I.né'!$B$2:$F$23</definedName>
    <definedName name="_xlnm.Print_Area" localSheetId="1">'2013.II.né'!$B$1:$F$23</definedName>
    <definedName name="_xlnm.Print_Area" localSheetId="2">'2013.III.né'!$B$1:$F$23</definedName>
    <definedName name="_xlnm.Print_Area" localSheetId="4">'2015.II.né'!$B$2:$G$23</definedName>
  </definedNames>
  <calcPr fullCalcOnLoad="1"/>
</workbook>
</file>

<file path=xl/sharedStrings.xml><?xml version="1.0" encoding="utf-8"?>
<sst xmlns="http://schemas.openxmlformats.org/spreadsheetml/2006/main" count="149" uniqueCount="32">
  <si>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</si>
  <si>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</si>
  <si>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</si>
  <si>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</si>
  <si>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</si>
  <si>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</si>
  <si>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</si>
  <si>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</si>
  <si>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</si>
  <si>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</si>
  <si>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</si>
  <si>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</si>
  <si>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</si>
  <si>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</si>
  <si>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</si>
  <si>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</si>
  <si>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</si>
  <si>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</si>
  <si>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ebből 15 fő gyeden, 6 fő szülszabon, 2 fő felmentési idejét tölti</t>
  </si>
  <si>
    <t>ebből 2 fő gyeden, 1 fő felmentési idejét tölti</t>
  </si>
  <si>
    <t>ebből 14 fő gyeden, 4 fő szülszabon, 2 fő felmentési idejét tölti</t>
  </si>
  <si>
    <t>ebből 2 fő gyeden</t>
  </si>
  <si>
    <t>ebből 16 fő gyeden, 4 fő szülszabon</t>
  </si>
  <si>
    <t>Rendeszeres juttatások (Ft)</t>
  </si>
  <si>
    <t>Nem rendszeres juttatások (Ft)</t>
  </si>
  <si>
    <t>Összesen (Ft)</t>
  </si>
  <si>
    <t>Nem rendszeres személyi juttatások (Ft)</t>
  </si>
  <si>
    <t>ebből 1 fő gyeden</t>
  </si>
  <si>
    <t>ebből 13 fő gyeden, 1 fő szülszabon</t>
  </si>
  <si>
    <t>rendszeres átlag</t>
  </si>
  <si>
    <t>ebből 2 fő GYED-en, 1 fő szülszabon</t>
  </si>
  <si>
    <t>ebből 11 fő GYED-en, 2 fő szülszabon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</si>
</sst>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30" sqref="E30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8" t="s">
        <v>0</v>
      </c>
      <c r="C2" s="29"/>
      <c r="D2" s="30"/>
      <c r="E2" s="2" t="s">
        <v>1</v>
      </c>
      <c r="I2" s="20"/>
    </row>
    <row r="3" spans="2:5" ht="16.5" thickBot="1">
      <c r="B3" s="37" t="s">
        <v>2</v>
      </c>
      <c r="C3" s="38"/>
      <c r="D3" s="39"/>
      <c r="E3" s="3">
        <v>330</v>
      </c>
    </row>
    <row r="4" spans="2:5" ht="16.5" thickBot="1">
      <c r="B4" s="37" t="s">
        <v>3</v>
      </c>
      <c r="C4" s="38"/>
      <c r="D4" s="39"/>
      <c r="E4" s="3">
        <v>349</v>
      </c>
    </row>
    <row r="5" spans="2:9" s="4" customFormat="1" ht="16.5" thickBot="1">
      <c r="B5" s="5" t="s">
        <v>4</v>
      </c>
      <c r="C5" s="31" t="s">
        <v>5</v>
      </c>
      <c r="D5" s="32"/>
      <c r="E5" s="6">
        <v>76</v>
      </c>
      <c r="F5" s="24"/>
      <c r="I5" s="21"/>
    </row>
    <row r="6" spans="2:9" s="4" customFormat="1" ht="23.25" thickBot="1">
      <c r="B6" s="5"/>
      <c r="C6" s="31" t="s">
        <v>6</v>
      </c>
      <c r="D6" s="32"/>
      <c r="E6" s="6">
        <v>230</v>
      </c>
      <c r="F6" s="24" t="s">
        <v>18</v>
      </c>
      <c r="I6" s="21"/>
    </row>
    <row r="7" spans="2:9" s="4" customFormat="1" ht="16.5" thickBot="1">
      <c r="B7" s="5"/>
      <c r="C7" s="31" t="s">
        <v>7</v>
      </c>
      <c r="D7" s="32"/>
      <c r="E7" s="6">
        <v>43</v>
      </c>
      <c r="F7" s="25"/>
      <c r="I7" s="21"/>
    </row>
    <row r="8" spans="2:6" ht="16.5" thickBot="1">
      <c r="B8" s="37" t="s">
        <v>16</v>
      </c>
      <c r="C8" s="38"/>
      <c r="D8" s="39"/>
      <c r="E8" s="3">
        <v>297</v>
      </c>
      <c r="F8" s="26"/>
    </row>
    <row r="10" ht="16.5" thickBot="1"/>
    <row r="11" spans="2:9" s="7" customFormat="1" ht="32.25" thickBot="1">
      <c r="B11" s="33" t="s">
        <v>0</v>
      </c>
      <c r="C11" s="34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5" t="s">
        <v>8</v>
      </c>
      <c r="C12" s="36"/>
      <c r="D12" s="11">
        <f>SUM(D13:D15)</f>
        <v>340943051</v>
      </c>
      <c r="E12" s="11">
        <f>SUM(E13:E15)</f>
        <v>52292708</v>
      </c>
      <c r="F12" s="12">
        <f>SUM(F13:F15)</f>
        <v>393235759</v>
      </c>
      <c r="G12" s="23">
        <f>D12/3/SUM(E5:E6)</f>
        <v>371397.65904139436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120627345</v>
      </c>
      <c r="E13" s="13">
        <v>12994004</v>
      </c>
      <c r="F13" s="14">
        <f>SUM(D13:E13)</f>
        <v>133621349</v>
      </c>
      <c r="G13" s="21">
        <f>D13/3/E5</f>
        <v>529067.302631579</v>
      </c>
      <c r="I13" s="21"/>
    </row>
    <row r="14" spans="2:9" s="4" customFormat="1" ht="16.5" thickBot="1">
      <c r="B14" s="5"/>
      <c r="C14" s="5" t="s">
        <v>6</v>
      </c>
      <c r="D14" s="13">
        <v>198937985</v>
      </c>
      <c r="E14" s="13">
        <v>29724479</v>
      </c>
      <c r="F14" s="14">
        <f>SUM(D14:E14)</f>
        <v>228662464</v>
      </c>
      <c r="G14" s="21">
        <f>D14/3/E6</f>
        <v>288315.92028985504</v>
      </c>
      <c r="I14" s="21"/>
    </row>
    <row r="15" spans="2:9" s="4" customFormat="1" ht="16.5" thickBot="1">
      <c r="B15" s="5"/>
      <c r="C15" s="5" t="s">
        <v>9</v>
      </c>
      <c r="D15" s="13">
        <v>21377721</v>
      </c>
      <c r="E15" s="13">
        <v>9574225</v>
      </c>
      <c r="F15" s="14">
        <f>SUM(D15:E15)</f>
        <v>30951946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4592252</v>
      </c>
      <c r="D19" s="16">
        <v>7151402</v>
      </c>
      <c r="E19" s="17">
        <f>SUM(C19:D19)</f>
        <v>11743654</v>
      </c>
    </row>
    <row r="20" spans="2:5" ht="32.25" thickBot="1">
      <c r="B20" s="15" t="s">
        <v>12</v>
      </c>
      <c r="C20" s="16">
        <v>5969192</v>
      </c>
      <c r="D20" s="16">
        <v>11482164</v>
      </c>
      <c r="E20" s="17">
        <f>SUM(C20:D20)</f>
        <v>17451356</v>
      </c>
    </row>
    <row r="21" spans="2:5" ht="32.25" thickBot="1">
      <c r="B21" s="15" t="s">
        <v>13</v>
      </c>
      <c r="C21" s="16">
        <v>2403056</v>
      </c>
      <c r="D21" s="16">
        <v>10994288</v>
      </c>
      <c r="E21" s="17">
        <f>SUM(C21:D21)</f>
        <v>13397344</v>
      </c>
    </row>
    <row r="22" spans="2:5" ht="16.5" thickBot="1">
      <c r="B22" s="15" t="s">
        <v>14</v>
      </c>
      <c r="C22" s="16">
        <v>29504</v>
      </c>
      <c r="D22" s="16">
        <v>96625</v>
      </c>
      <c r="E22" s="17">
        <f>SUM(C22:D22)</f>
        <v>126129</v>
      </c>
    </row>
    <row r="23" spans="2:9" s="10" customFormat="1" ht="16.5" thickBot="1">
      <c r="B23" s="18" t="s">
        <v>15</v>
      </c>
      <c r="C23" s="11">
        <f>SUM(C19:C22)</f>
        <v>12994004</v>
      </c>
      <c r="D23" s="11">
        <f>SUM(D19:D22)</f>
        <v>29724479</v>
      </c>
      <c r="E23" s="12">
        <f>SUM(E19:E22)</f>
        <v>42718483</v>
      </c>
      <c r="I23" s="23"/>
    </row>
  </sheetData>
  <sheetProtection/>
  <mergeCells count="9">
    <mergeCell ref="B11:C11"/>
    <mergeCell ref="B12:C12"/>
    <mergeCell ref="B3:D3"/>
    <mergeCell ref="B4:D4"/>
    <mergeCell ref="B8:D8"/>
    <mergeCell ref="B2:D2"/>
    <mergeCell ref="C5:D5"/>
    <mergeCell ref="C6:D6"/>
    <mergeCell ref="C7:D7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I. negyedév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27" sqref="E27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8" t="s">
        <v>0</v>
      </c>
      <c r="C2" s="29"/>
      <c r="D2" s="30"/>
      <c r="E2" s="2" t="s">
        <v>1</v>
      </c>
      <c r="I2" s="20"/>
    </row>
    <row r="3" spans="2:5" ht="16.5" thickBot="1">
      <c r="B3" s="37" t="s">
        <v>2</v>
      </c>
      <c r="C3" s="38"/>
      <c r="D3" s="39"/>
      <c r="E3" s="3">
        <v>330</v>
      </c>
    </row>
    <row r="4" spans="2:5" ht="16.5" thickBot="1">
      <c r="B4" s="37" t="s">
        <v>3</v>
      </c>
      <c r="C4" s="38"/>
      <c r="D4" s="39"/>
      <c r="E4" s="3">
        <v>349</v>
      </c>
    </row>
    <row r="5" spans="2:9" s="4" customFormat="1" ht="16.5" thickBot="1">
      <c r="B5" s="5" t="s">
        <v>4</v>
      </c>
      <c r="C5" s="31" t="s">
        <v>5</v>
      </c>
      <c r="D5" s="32"/>
      <c r="E5" s="6">
        <v>76</v>
      </c>
      <c r="F5" s="24" t="s">
        <v>19</v>
      </c>
      <c r="I5" s="21"/>
    </row>
    <row r="6" spans="2:9" s="4" customFormat="1" ht="23.25" thickBot="1">
      <c r="B6" s="5"/>
      <c r="C6" s="31" t="s">
        <v>6</v>
      </c>
      <c r="D6" s="32"/>
      <c r="E6" s="6">
        <v>235</v>
      </c>
      <c r="F6" s="24" t="s">
        <v>20</v>
      </c>
      <c r="I6" s="21"/>
    </row>
    <row r="7" spans="2:9" s="4" customFormat="1" ht="16.5" thickBot="1">
      <c r="B7" s="5"/>
      <c r="C7" s="31" t="s">
        <v>7</v>
      </c>
      <c r="D7" s="32"/>
      <c r="E7" s="6">
        <v>38</v>
      </c>
      <c r="F7" s="25"/>
      <c r="I7" s="21"/>
    </row>
    <row r="8" spans="2:6" ht="16.5" thickBot="1">
      <c r="B8" s="37" t="s">
        <v>16</v>
      </c>
      <c r="C8" s="38"/>
      <c r="D8" s="39"/>
      <c r="E8" s="3">
        <v>0</v>
      </c>
      <c r="F8" s="27"/>
    </row>
    <row r="10" ht="16.5" thickBot="1"/>
    <row r="11" spans="2:9" s="7" customFormat="1" ht="32.25" thickBot="1">
      <c r="B11" s="33" t="s">
        <v>0</v>
      </c>
      <c r="C11" s="34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5" t="s">
        <v>8</v>
      </c>
      <c r="C12" s="36"/>
      <c r="D12" s="11">
        <f>SUM(D13:D15)</f>
        <v>322366972</v>
      </c>
      <c r="E12" s="11">
        <f>SUM(E13:E15)</f>
        <v>44063949</v>
      </c>
      <c r="F12" s="12">
        <f>SUM(F13:F15)</f>
        <v>366430921</v>
      </c>
      <c r="G12" s="23">
        <f>D12/3/SUM(E5:E6)</f>
        <v>345516.58306538046</v>
      </c>
      <c r="I12" s="23"/>
    </row>
    <row r="13" spans="2:9" s="4" customFormat="1" ht="16.5" thickBot="1">
      <c r="B13" s="5" t="s">
        <v>4</v>
      </c>
      <c r="C13" s="5" t="s">
        <v>5</v>
      </c>
      <c r="D13" s="13">
        <f>117014305+202911+27394-582959</f>
        <v>116661651</v>
      </c>
      <c r="E13" s="13">
        <f>15461981-202911-27394+582959-2845652</f>
        <v>12968983</v>
      </c>
      <c r="F13" s="14">
        <f>SUM(D13:E13)</f>
        <v>129630634</v>
      </c>
      <c r="G13" s="21">
        <f>D13/3/E5</f>
        <v>511673.90789473685</v>
      </c>
      <c r="I13" s="21"/>
    </row>
    <row r="14" spans="2:9" s="4" customFormat="1" ht="16.5" thickBot="1">
      <c r="B14" s="5"/>
      <c r="C14" s="5" t="s">
        <v>6</v>
      </c>
      <c r="D14" s="13">
        <f>206766499+478537+154598-1603921-32417-57975</f>
        <v>205705321</v>
      </c>
      <c r="E14" s="13">
        <f>31356992-478537-154598+1603921+32417+57975-894468-580000-3640</f>
        <v>30940062</v>
      </c>
      <c r="F14" s="14">
        <f>SUM(D14:E14)</f>
        <v>236645383</v>
      </c>
      <c r="G14" s="21">
        <f>D14/3/E6</f>
        <v>291780.5971631205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154904</v>
      </c>
      <c r="F15" s="14">
        <f>SUM(D15:E15)</f>
        <v>154904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5166791</v>
      </c>
      <c r="D19" s="16">
        <v>7633864</v>
      </c>
      <c r="E19" s="17">
        <f>SUM(C19:D19)</f>
        <v>12800655</v>
      </c>
    </row>
    <row r="20" spans="2:5" ht="32.25" thickBot="1">
      <c r="B20" s="15" t="s">
        <v>12</v>
      </c>
      <c r="C20" s="16">
        <v>631063</v>
      </c>
      <c r="D20" s="16">
        <v>6334921</v>
      </c>
      <c r="E20" s="17">
        <f>SUM(C20:D20)</f>
        <v>6965984</v>
      </c>
    </row>
    <row r="21" spans="2:5" ht="32.25" thickBot="1">
      <c r="B21" s="15" t="s">
        <v>13</v>
      </c>
      <c r="C21" s="16">
        <v>7159677</v>
      </c>
      <c r="D21" s="16">
        <f>16718057+9800</f>
        <v>16727857</v>
      </c>
      <c r="E21" s="17">
        <f>SUM(C21:D21)</f>
        <v>23887534</v>
      </c>
    </row>
    <row r="22" spans="2:5" ht="16.5" thickBot="1">
      <c r="B22" s="15" t="s">
        <v>14</v>
      </c>
      <c r="C22" s="16">
        <v>11452</v>
      </c>
      <c r="D22" s="16">
        <v>243420</v>
      </c>
      <c r="E22" s="17">
        <f>SUM(C22:D22)</f>
        <v>254872</v>
      </c>
    </row>
    <row r="23" spans="2:9" s="10" customFormat="1" ht="16.5" thickBot="1">
      <c r="B23" s="18" t="s">
        <v>15</v>
      </c>
      <c r="C23" s="11">
        <f>SUM(C19:C22)</f>
        <v>12968983</v>
      </c>
      <c r="D23" s="11">
        <f>SUM(D19:D22)</f>
        <v>30940062</v>
      </c>
      <c r="E23" s="12">
        <f>SUM(E19:E22)</f>
        <v>43909045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II. negyedév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27" sqref="E27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8" t="s">
        <v>0</v>
      </c>
      <c r="C2" s="29"/>
      <c r="D2" s="30"/>
      <c r="E2" s="2" t="s">
        <v>1</v>
      </c>
      <c r="I2" s="20"/>
    </row>
    <row r="3" spans="2:5" ht="16.5" thickBot="1">
      <c r="B3" s="37" t="s">
        <v>2</v>
      </c>
      <c r="C3" s="38"/>
      <c r="D3" s="39"/>
      <c r="E3" s="3">
        <v>332</v>
      </c>
    </row>
    <row r="4" spans="2:5" ht="16.5" thickBot="1">
      <c r="B4" s="37" t="s">
        <v>3</v>
      </c>
      <c r="C4" s="38"/>
      <c r="D4" s="39"/>
      <c r="E4" s="3">
        <v>316</v>
      </c>
    </row>
    <row r="5" spans="2:9" s="4" customFormat="1" ht="16.5" thickBot="1">
      <c r="B5" s="5" t="s">
        <v>4</v>
      </c>
      <c r="C5" s="31" t="s">
        <v>5</v>
      </c>
      <c r="D5" s="32"/>
      <c r="E5" s="6">
        <v>80</v>
      </c>
      <c r="F5" s="24" t="s">
        <v>21</v>
      </c>
      <c r="I5" s="21"/>
    </row>
    <row r="6" spans="2:9" s="4" customFormat="1" ht="16.5" thickBot="1">
      <c r="B6" s="5"/>
      <c r="C6" s="31" t="s">
        <v>6</v>
      </c>
      <c r="D6" s="32"/>
      <c r="E6" s="6">
        <v>239</v>
      </c>
      <c r="F6" s="24" t="s">
        <v>22</v>
      </c>
      <c r="I6" s="21"/>
    </row>
    <row r="7" spans="2:9" s="4" customFormat="1" ht="16.5" thickBot="1">
      <c r="B7" s="5"/>
      <c r="C7" s="31" t="s">
        <v>7</v>
      </c>
      <c r="D7" s="32"/>
      <c r="E7" s="6">
        <v>0</v>
      </c>
      <c r="F7" s="25"/>
      <c r="I7" s="21"/>
    </row>
    <row r="8" spans="2:6" ht="16.5" thickBot="1">
      <c r="B8" s="37" t="s">
        <v>16</v>
      </c>
      <c r="C8" s="38"/>
      <c r="D8" s="39"/>
      <c r="E8" s="3">
        <v>0</v>
      </c>
      <c r="F8" s="26"/>
    </row>
    <row r="10" ht="16.5" thickBot="1"/>
    <row r="11" spans="2:9" s="7" customFormat="1" ht="32.25" thickBot="1">
      <c r="B11" s="33" t="s">
        <v>0</v>
      </c>
      <c r="C11" s="34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5" t="s">
        <v>8</v>
      </c>
      <c r="C12" s="36"/>
      <c r="D12" s="11">
        <f>SUM(D13:D15)</f>
        <v>336917488</v>
      </c>
      <c r="E12" s="11">
        <f>SUM(E13:E15)</f>
        <v>60438395</v>
      </c>
      <c r="F12" s="12">
        <f>SUM(F13:F15)</f>
        <v>397355883</v>
      </c>
      <c r="G12" s="23">
        <f>D12/3/SUM(E5:E6)</f>
        <v>352055.8913270637</v>
      </c>
      <c r="I12" s="23"/>
    </row>
    <row r="13" spans="2:9" s="4" customFormat="1" ht="16.5" thickBot="1">
      <c r="B13" s="5" t="s">
        <v>4</v>
      </c>
      <c r="C13" s="5" t="s">
        <v>5</v>
      </c>
      <c r="D13" s="13">
        <f>125929458+28987+35702-1189280</f>
        <v>124804867</v>
      </c>
      <c r="E13" s="13">
        <f>21209740-28987-35702+1189280-400000</f>
        <v>21934331</v>
      </c>
      <c r="F13" s="14">
        <f>SUM(D13:E13)</f>
        <v>146739198</v>
      </c>
      <c r="G13" s="21">
        <f>D13/3/E5</f>
        <v>520020.2791666667</v>
      </c>
      <c r="I13" s="21"/>
    </row>
    <row r="14" spans="2:9" s="4" customFormat="1" ht="16.5" thickBot="1">
      <c r="B14" s="5"/>
      <c r="C14" s="5" t="s">
        <v>6</v>
      </c>
      <c r="D14" s="13">
        <f>214939999+537383-3296863-9923-57975</f>
        <v>212112621</v>
      </c>
      <c r="E14" s="13">
        <f>35676686-537383+3296863+9923+57975</f>
        <v>38504064</v>
      </c>
      <c r="F14" s="14">
        <f>SUM(D14:E14)</f>
        <v>250616685</v>
      </c>
      <c r="G14" s="21">
        <f>D14/3/E6</f>
        <v>295833.5020920502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16901846</v>
      </c>
      <c r="D19" s="16">
        <v>22311970</v>
      </c>
      <c r="E19" s="17">
        <f>SUM(C19:D19)</f>
        <v>39213816</v>
      </c>
    </row>
    <row r="20" spans="2:5" ht="32.25" thickBot="1">
      <c r="B20" s="15" t="s">
        <v>12</v>
      </c>
      <c r="C20" s="16">
        <v>2061126</v>
      </c>
      <c r="D20" s="16">
        <v>6029461</v>
      </c>
      <c r="E20" s="17">
        <f>SUM(C20:D20)</f>
        <v>8090587</v>
      </c>
    </row>
    <row r="21" spans="2:5" ht="32.25" thickBot="1">
      <c r="B21" s="15" t="s">
        <v>13</v>
      </c>
      <c r="C21" s="16">
        <f>2136014+349520</f>
        <v>2485534</v>
      </c>
      <c r="D21" s="16">
        <f>8149888+1108020</f>
        <v>9257908</v>
      </c>
      <c r="E21" s="17">
        <f>SUM(C21:D21)</f>
        <v>11743442</v>
      </c>
    </row>
    <row r="22" spans="2:5" ht="16.5" thickBot="1">
      <c r="B22" s="15" t="s">
        <v>14</v>
      </c>
      <c r="C22" s="16">
        <v>485825</v>
      </c>
      <c r="D22" s="16">
        <v>904725</v>
      </c>
      <c r="E22" s="17">
        <f>SUM(C22:D22)</f>
        <v>1390550</v>
      </c>
    </row>
    <row r="23" spans="2:9" s="10" customFormat="1" ht="16.5" thickBot="1">
      <c r="B23" s="18" t="s">
        <v>15</v>
      </c>
      <c r="C23" s="11">
        <f>SUM(C19:C22)</f>
        <v>21934331</v>
      </c>
      <c r="D23" s="11">
        <f>SUM(D19:D22)</f>
        <v>38504064</v>
      </c>
      <c r="E23" s="12">
        <f>SUM(E19:E22)</f>
        <v>60438395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III. negyedév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F23" sqref="F23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8" t="s">
        <v>0</v>
      </c>
      <c r="C2" s="29"/>
      <c r="D2" s="30"/>
      <c r="E2" s="2" t="s">
        <v>1</v>
      </c>
      <c r="I2" s="20"/>
    </row>
    <row r="3" spans="2:5" ht="16.5" thickBot="1">
      <c r="B3" s="37" t="s">
        <v>2</v>
      </c>
      <c r="C3" s="38"/>
      <c r="D3" s="39"/>
      <c r="E3" s="3">
        <v>332</v>
      </c>
    </row>
    <row r="4" spans="2:5" ht="16.5" thickBot="1">
      <c r="B4" s="37" t="s">
        <v>3</v>
      </c>
      <c r="C4" s="38"/>
      <c r="D4" s="39"/>
      <c r="E4" s="3">
        <v>296</v>
      </c>
    </row>
    <row r="5" spans="2:9" s="4" customFormat="1" ht="16.5" thickBot="1">
      <c r="B5" s="5" t="s">
        <v>4</v>
      </c>
      <c r="C5" s="31" t="s">
        <v>5</v>
      </c>
      <c r="D5" s="32"/>
      <c r="E5" s="6">
        <v>76</v>
      </c>
      <c r="F5" s="24" t="s">
        <v>27</v>
      </c>
      <c r="I5" s="21"/>
    </row>
    <row r="6" spans="2:9" s="4" customFormat="1" ht="16.5" thickBot="1">
      <c r="B6" s="5"/>
      <c r="C6" s="31" t="s">
        <v>6</v>
      </c>
      <c r="D6" s="32"/>
      <c r="E6" s="6">
        <v>233</v>
      </c>
      <c r="F6" s="24" t="s">
        <v>28</v>
      </c>
      <c r="I6" s="21"/>
    </row>
    <row r="7" spans="2:9" s="4" customFormat="1" ht="16.5" thickBot="1">
      <c r="B7" s="5"/>
      <c r="C7" s="31" t="s">
        <v>7</v>
      </c>
      <c r="D7" s="32"/>
      <c r="E7" s="6">
        <v>0</v>
      </c>
      <c r="F7" s="25"/>
      <c r="I7" s="21"/>
    </row>
    <row r="8" spans="2:6" ht="16.5" thickBot="1">
      <c r="B8" s="37" t="s">
        <v>16</v>
      </c>
      <c r="C8" s="38"/>
      <c r="D8" s="39"/>
      <c r="E8" s="3">
        <v>0</v>
      </c>
      <c r="F8" s="26"/>
    </row>
    <row r="10" ht="16.5" thickBot="1"/>
    <row r="11" spans="2:9" s="7" customFormat="1" ht="32.25" thickBot="1">
      <c r="B11" s="33" t="s">
        <v>0</v>
      </c>
      <c r="C11" s="34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5" t="s">
        <v>8</v>
      </c>
      <c r="C12" s="36"/>
      <c r="D12" s="11">
        <f>SUM(D13:D15)</f>
        <v>361470568</v>
      </c>
      <c r="E12" s="11">
        <f>SUM(E13:E15)</f>
        <v>30169719</v>
      </c>
      <c r="F12" s="12">
        <f>SUM(F13:F15)</f>
        <v>391640287</v>
      </c>
      <c r="G12" s="23">
        <f>D12/3/SUM(E5:E6)</f>
        <v>389935.8878101402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132874432</v>
      </c>
      <c r="E13" s="13">
        <v>5915160</v>
      </c>
      <c r="F13" s="14">
        <f>SUM(D13:E13)</f>
        <v>138789592</v>
      </c>
      <c r="G13" s="21">
        <f>D13/3/E5</f>
        <v>582782.5964912281</v>
      </c>
      <c r="I13" s="21"/>
    </row>
    <row r="14" spans="2:9" s="4" customFormat="1" ht="16.5" thickBot="1">
      <c r="B14" s="5"/>
      <c r="C14" s="5" t="s">
        <v>6</v>
      </c>
      <c r="D14" s="13">
        <v>228596136</v>
      </c>
      <c r="E14" s="13">
        <v>24254559</v>
      </c>
      <c r="F14" s="14">
        <f>SUM(D14:E14)</f>
        <v>252850695</v>
      </c>
      <c r="G14" s="21">
        <f>D14/3/E6</f>
        <v>327033.09871244634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396295</v>
      </c>
      <c r="D19" s="16">
        <v>5972777</v>
      </c>
      <c r="E19" s="17">
        <f>SUM(C19:D19)</f>
        <v>6369072</v>
      </c>
    </row>
    <row r="20" spans="2:5" ht="32.25" thickBot="1">
      <c r="B20" s="15" t="s">
        <v>12</v>
      </c>
      <c r="C20" s="16">
        <v>1236882</v>
      </c>
      <c r="D20" s="16">
        <v>6482506</v>
      </c>
      <c r="E20" s="17">
        <f>SUM(C20:D20)</f>
        <v>7719388</v>
      </c>
    </row>
    <row r="21" spans="2:5" ht="32.25" thickBot="1">
      <c r="B21" s="15" t="s">
        <v>13</v>
      </c>
      <c r="C21" s="16">
        <v>4281983</v>
      </c>
      <c r="D21" s="16">
        <v>11527349</v>
      </c>
      <c r="E21" s="17">
        <f>SUM(C21:D21)</f>
        <v>15809332</v>
      </c>
    </row>
    <row r="22" spans="2:5" ht="16.5" thickBot="1">
      <c r="B22" s="15" t="s">
        <v>14</v>
      </c>
      <c r="C22" s="16">
        <v>0</v>
      </c>
      <c r="D22" s="16">
        <v>271927</v>
      </c>
      <c r="E22" s="17">
        <f>SUM(C22:D22)</f>
        <v>271927</v>
      </c>
    </row>
    <row r="23" spans="2:9" s="10" customFormat="1" ht="16.5" thickBot="1">
      <c r="B23" s="18" t="s">
        <v>15</v>
      </c>
      <c r="C23" s="11">
        <f>SUM(C19:C22)</f>
        <v>5915160</v>
      </c>
      <c r="D23" s="11">
        <f>SUM(D19:D22)</f>
        <v>24254559</v>
      </c>
      <c r="E23" s="12">
        <f>SUM(E19:E22)</f>
        <v>30169719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tabSelected="1" zoomScale="85" zoomScaleNormal="85" zoomScalePageLayoutView="0" workbookViewId="0" topLeftCell="A1">
      <selection activeCell="F18" sqref="F18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8" t="s">
        <v>0</v>
      </c>
      <c r="C2" s="29"/>
      <c r="D2" s="30"/>
      <c r="E2" s="2" t="s">
        <v>1</v>
      </c>
      <c r="I2" s="20"/>
    </row>
    <row r="3" spans="2:5" ht="16.5" thickBot="1">
      <c r="B3" s="37" t="s">
        <v>2</v>
      </c>
      <c r="C3" s="38"/>
      <c r="D3" s="39"/>
      <c r="E3" s="3">
        <v>341</v>
      </c>
    </row>
    <row r="4" spans="2:5" ht="16.5" thickBot="1">
      <c r="B4" s="37" t="s">
        <v>3</v>
      </c>
      <c r="C4" s="38"/>
      <c r="D4" s="39"/>
      <c r="E4" s="3">
        <v>306</v>
      </c>
    </row>
    <row r="5" spans="2:9" s="4" customFormat="1" ht="16.5" thickBot="1">
      <c r="B5" s="5" t="s">
        <v>4</v>
      </c>
      <c r="C5" s="31" t="s">
        <v>5</v>
      </c>
      <c r="D5" s="32"/>
      <c r="E5" s="6">
        <v>80</v>
      </c>
      <c r="F5" s="24" t="s">
        <v>30</v>
      </c>
      <c r="I5" s="21"/>
    </row>
    <row r="6" spans="2:9" s="4" customFormat="1" ht="16.5" thickBot="1">
      <c r="B6" s="5"/>
      <c r="C6" s="31" t="s">
        <v>6</v>
      </c>
      <c r="D6" s="32"/>
      <c r="E6" s="6">
        <v>256</v>
      </c>
      <c r="F6" s="24" t="s">
        <v>31</v>
      </c>
      <c r="I6" s="21"/>
    </row>
    <row r="7" spans="2:9" s="4" customFormat="1" ht="16.5" thickBot="1">
      <c r="B7" s="5"/>
      <c r="C7" s="31" t="s">
        <v>7</v>
      </c>
      <c r="D7" s="32"/>
      <c r="E7" s="6">
        <v>5</v>
      </c>
      <c r="F7" s="25"/>
      <c r="I7" s="21"/>
    </row>
    <row r="8" spans="2:6" ht="16.5" thickBot="1">
      <c r="B8" s="37" t="s">
        <v>16</v>
      </c>
      <c r="C8" s="38"/>
      <c r="D8" s="39"/>
      <c r="E8" s="3">
        <v>0</v>
      </c>
      <c r="F8" s="26"/>
    </row>
    <row r="10" ht="16.5" thickBot="1"/>
    <row r="11" spans="2:9" s="7" customFormat="1" ht="32.25" thickBot="1">
      <c r="B11" s="33" t="s">
        <v>0</v>
      </c>
      <c r="C11" s="34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5" t="s">
        <v>8</v>
      </c>
      <c r="C12" s="36"/>
      <c r="D12" s="11">
        <f>SUM(D13:D15)</f>
        <v>362185270</v>
      </c>
      <c r="E12" s="11">
        <f>SUM(E13:E15)</f>
        <v>71570503</v>
      </c>
      <c r="F12" s="12">
        <f>SUM(F13:F15)</f>
        <v>433755773</v>
      </c>
      <c r="G12" s="23">
        <f>D12/3/SUM(E5:E6)</f>
        <v>359310.7837301587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127326220</v>
      </c>
      <c r="E13" s="13">
        <v>29260324</v>
      </c>
      <c r="F13" s="14">
        <f>SUM(D13:E13)</f>
        <v>156586544</v>
      </c>
      <c r="G13" s="21">
        <f>D13/3/E5</f>
        <v>530525.9166666667</v>
      </c>
      <c r="I13" s="21"/>
    </row>
    <row r="14" spans="2:9" s="4" customFormat="1" ht="16.5" thickBot="1">
      <c r="B14" s="5"/>
      <c r="C14" s="5" t="s">
        <v>6</v>
      </c>
      <c r="D14" s="13">
        <v>234859050</v>
      </c>
      <c r="E14" s="13">
        <v>42310179</v>
      </c>
      <c r="F14" s="14">
        <f>SUM(D14:E14)</f>
        <v>277169229</v>
      </c>
      <c r="G14" s="21">
        <f>D14/3/E6</f>
        <v>305806.0546875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8717160</v>
      </c>
      <c r="D19" s="16">
        <v>5901290</v>
      </c>
      <c r="E19" s="17">
        <v>0</v>
      </c>
    </row>
    <row r="20" spans="2:5" ht="32.25" thickBot="1">
      <c r="B20" s="15" t="s">
        <v>12</v>
      </c>
      <c r="C20" s="16">
        <v>13096018</v>
      </c>
      <c r="D20" s="16">
        <v>11850721</v>
      </c>
      <c r="E20" s="17">
        <v>0</v>
      </c>
    </row>
    <row r="21" spans="2:5" ht="51.75" customHeight="1" thickBot="1">
      <c r="B21" s="15" t="s">
        <v>13</v>
      </c>
      <c r="C21" s="16">
        <v>7298926</v>
      </c>
      <c r="D21" s="16">
        <v>23897768</v>
      </c>
      <c r="E21" s="17">
        <v>0</v>
      </c>
    </row>
    <row r="22" spans="2:5" ht="16.5" thickBot="1">
      <c r="B22" s="15" t="s">
        <v>14</v>
      </c>
      <c r="C22" s="16">
        <v>148220</v>
      </c>
      <c r="D22" s="16">
        <v>660400</v>
      </c>
      <c r="E22" s="17">
        <v>0</v>
      </c>
    </row>
    <row r="23" spans="2:9" s="10" customFormat="1" ht="16.5" thickBot="1">
      <c r="B23" s="18" t="s">
        <v>15</v>
      </c>
      <c r="C23" s="11">
        <f>SUM(C19:C22)</f>
        <v>29260324</v>
      </c>
      <c r="D23" s="11">
        <f>SUM(D19:D22)</f>
        <v>42310179</v>
      </c>
      <c r="E23" s="12">
        <f>SUM(E19:E22)</f>
        <v>0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kcseko</cp:lastModifiedBy>
  <cp:lastPrinted>2015-07-30T14:19:24Z</cp:lastPrinted>
  <dcterms:created xsi:type="dcterms:W3CDTF">2013-11-19T10:53:15Z</dcterms:created>
  <dcterms:modified xsi:type="dcterms:W3CDTF">2015-08-05T12:22:57Z</dcterms:modified>
  <cp:category/>
  <cp:version/>
  <cp:contentType/>
  <cp:contentStatus/>
</cp:coreProperties>
</file>